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868" windowHeight="9096" activeTab="0"/>
  </bookViews>
  <sheets>
    <sheet name="район (2)" sheetId="1" r:id="rId1"/>
  </sheets>
  <definedNames/>
  <calcPr fullCalcOnLoad="1"/>
</workbook>
</file>

<file path=xl/sharedStrings.xml><?xml version="1.0" encoding="utf-8"?>
<sst xmlns="http://schemas.openxmlformats.org/spreadsheetml/2006/main" count="261" uniqueCount="257">
  <si>
    <t>Налог на доходы физических лиц</t>
  </si>
  <si>
    <t>Единый налог на вмененный доход, для отдельных видов деятельности</t>
  </si>
  <si>
    <t>Плата за негативное воздействие на окружающую среду</t>
  </si>
  <si>
    <t xml:space="preserve">Единый сельскохозяйственный налог </t>
  </si>
  <si>
    <t>000 2 02 00000 00 0000 000</t>
  </si>
  <si>
    <t xml:space="preserve">000 1 01 00000 00 0000 000 </t>
  </si>
  <si>
    <t>000 1 01 02000 01 0000 110</t>
  </si>
  <si>
    <t>000 1 05 00000 00 0000 000</t>
  </si>
  <si>
    <t>000 1 05 02000 02 0000 110</t>
  </si>
  <si>
    <t>000 1 05 03000 01 0000 110</t>
  </si>
  <si>
    <t>000 1 08 00000 00 0000 000</t>
  </si>
  <si>
    <t>000 1 08 07150 01 0000 110</t>
  </si>
  <si>
    <t>000 1 11 00000 00 0000 000</t>
  </si>
  <si>
    <t>000 1 11 05000 00 0000 120</t>
  </si>
  <si>
    <t>000 1 11 05035 05 0000 120</t>
  </si>
  <si>
    <t>000 1 12 00000 00 0000 000</t>
  </si>
  <si>
    <t>000 1 14 00000 00 0000 000</t>
  </si>
  <si>
    <t>000 1 16 00000 00 0000 000</t>
  </si>
  <si>
    <t>000 2 02 01001 05 0000 151</t>
  </si>
  <si>
    <t>000 1 00 00000 00 0000 000</t>
  </si>
  <si>
    <t>000 2 02 02999 05 0000 151</t>
  </si>
  <si>
    <t>000 2 02 03000 00 0000 151</t>
  </si>
  <si>
    <t>000 2 00 00000 00 0000 000</t>
  </si>
  <si>
    <t>000 2 02 02000 00 0000 151</t>
  </si>
  <si>
    <t>000 2 02 03022 05 0000 151</t>
  </si>
  <si>
    <t>000 2 02 03029 05 0000 151</t>
  </si>
  <si>
    <t>000 2 02 03999 05 0000 151</t>
  </si>
  <si>
    <t>000 2 02 03024 05 0000 151</t>
  </si>
  <si>
    <t>000 1 11 09000 00 0000 120</t>
  </si>
  <si>
    <t>000 1 11 09045 05 0000 120</t>
  </si>
  <si>
    <t>Коды</t>
  </si>
  <si>
    <t xml:space="preserve">Наименования </t>
  </si>
  <si>
    <t>НАЛОГОВЫЕ И НЕНАЛОГОВЫЕ ДОХОДЫ</t>
  </si>
  <si>
    <t>Государственная пошлина за выдачу разрешения на  установку рекламной конструкции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</si>
  <si>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</si>
  <si>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</si>
  <si>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</si>
  <si>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</si>
  <si>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</si>
  <si>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</si>
  <si>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</si>
  <si>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</si>
  <si>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</si>
  <si>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</si>
  <si>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</si>
  <si>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</si>
  <si>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 xml:space="preserve">БЕЗВОЗМЕЗДНЫЕ ПОСТУПЛЕНИЯ </t>
  </si>
  <si>
    <t>000 1 11 05013 10 0000 120</t>
  </si>
  <si>
    <t>000 1 12 01040 01 0000 120</t>
  </si>
  <si>
    <t>000 1 05 02010 02 0000 110</t>
  </si>
  <si>
    <t>000 1 05 03010 01 0000 110</t>
  </si>
  <si>
    <t>000 1 12 01000 01 0000 120</t>
  </si>
  <si>
    <t>Плата за размещение отходов производства и потребления</t>
  </si>
  <si>
    <t>000 1 01 02010 01 0000 110</t>
  </si>
  <si>
    <t>000 1 14 06013 10 0000 430</t>
  </si>
  <si>
    <t xml:space="preserve">ИТОГО ДОХОДОВ </t>
  </si>
  <si>
    <t>Налог, взимаемый в связи с применением упрощенной системы налогообложения</t>
  </si>
  <si>
    <t>000 1 05 01000 00 0000 110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</si>
  <si>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</si>
  <si>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или иной платы за передачу в возмездное пользование государственного и муниципального имущества ( за исключение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</si>
  <si>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</si>
  <si>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</si>
  <si>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 муниципальных образований</t>
  </si>
  <si>
    <t>Субвенции бюджетам муниципальных районов на представление гражданам субсидий на  оплату жилого помещения  и коммунальных услуг</t>
  </si>
  <si>
    <t>Дотации бюджетам муниципальных районов на выравнивание  бюджетной обеспеченности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</si>
  <si>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</si>
  <si>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</si>
  <si>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</si>
  <si>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000 1 12 01030 01 0000 120</t>
  </si>
  <si>
    <t>Плата за сбросы загрязняющих веществ в водные объекты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</si>
  <si>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</si>
  <si>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</si>
  <si>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</si>
  <si>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</si>
  <si>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</si>
  <si>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</si>
  <si>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</si>
  <si>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</si>
  <si>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Плата за выбросы загрязняющих веществ в атмосферный воздух передвижными  объектами </t>
  </si>
  <si>
    <t>000 2 02 03021 05 0000 151</t>
  </si>
  <si>
    <t>Субвенция бюджетам муниципальных районов на ежемесячное денежное вознаграждение за классное руководство</t>
  </si>
  <si>
    <t>НАЛОГИ НА ТОВАРЫ (РАБОТЫ, УСЛУГИ), РЕАЛИЗУЕМЫЕ НА ТЕРРИТОРИИ РОССИЙСКОЙ ФЕДЕРАЦИИ</t>
  </si>
  <si>
    <t>000 1 03 00000 00 0000 000</t>
  </si>
  <si>
    <t>Налог, взимаемый в связи с применением патентной системы налогообложения</t>
  </si>
  <si>
    <t>000 1 05 04000 02 0000 110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</si>
  <si>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</si>
  <si>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</si>
  <si>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</si>
  <si>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</si>
  <si>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Акцизы по подакцизным товарам (продукции), производимым на территории Российской Федерации</t>
  </si>
  <si>
    <t xml:space="preserve">Безвозмездные поступления от других бюджетов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</si>
  <si>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</si>
  <si>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000 1 03 02230 01 0000 110</t>
  </si>
  <si>
    <t>000 1 03 02240 01 0000 110</t>
  </si>
  <si>
    <t>000 1 03 02250 01 0000 110</t>
  </si>
  <si>
    <t>000 1 03 02260 01 0000 110</t>
  </si>
  <si>
    <t xml:space="preserve"> Прочие доходы от использования имущества и прав, находящихся в государственной и муниципальной собственности(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</si>
  <si>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000 1 16 90050 05 0000 140</t>
  </si>
  <si>
    <t>000 1 03 02000 01 0000 110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</si>
  <si>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</si>
  <si>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</si>
  <si>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</si>
  <si>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</si>
  <si>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00 1 11 09040 00 0000 120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</si>
  <si>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</si>
  <si>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</si>
  <si>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</si>
  <si>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00 1 16 90000 00 0000 140</t>
  </si>
  <si>
    <t>Прочие поступления от денежных взысканий (штрафов) и иных сумм в возмещение ущерба</t>
  </si>
  <si>
    <t>000 2 02 03021 00 0000 151</t>
  </si>
  <si>
    <t>Прочие субсидии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</si>
  <si>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</si>
  <si>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</si>
  <si>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</si>
  <si>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</si>
  <si>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</si>
  <si>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</si>
  <si>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000 2 02 03029 00 0000 151</t>
  </si>
  <si>
    <t>000 2 02 03119 00 0000 151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</si>
  <si>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</si>
  <si>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000 2 02 03999 00 0000 151</t>
  </si>
  <si>
    <t>Прочие субвенции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</si>
  <si>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</si>
  <si>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</si>
  <si>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</si>
  <si>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</si>
  <si>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</si>
  <si>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</si>
  <si>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</si>
  <si>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000 1 16 25060 01 0000 140 </t>
  </si>
  <si>
    <t>Денежные взыскания (штрафы) за нарушение земельного законодательства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</si>
  <si>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</si>
  <si>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</si>
  <si>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</si>
  <si>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</si>
  <si>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</si>
  <si>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</si>
  <si>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</si>
  <si>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000 1 16 25000 00 0000 140</t>
  </si>
  <si>
    <t>000 1 16 03000 00 0000 140</t>
  </si>
  <si>
    <t>000 1 16 03010 01 0000 140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</si>
  <si>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</si>
  <si>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</si>
  <si>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</si>
  <si>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</si>
  <si>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</si>
  <si>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</si>
  <si>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</si>
  <si>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</si>
  <si>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Российской Федерации о недрах</t>
  </si>
  <si>
    <t>000 1 16 25010 01 0000 140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</si>
  <si>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</si>
  <si>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</si>
  <si>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000 1 16 25050 01 0000 140 </t>
  </si>
  <si>
    <t>Денежные взыскания (штрафы) за нарушение законодательства в области охраны окружающей среды</t>
  </si>
  <si>
    <t>Доходы от сдачи в аренду имущества,находящегося в оперативном управлении  органов управления муниципальных районов и созданных ими учреждений ( за исключением  имущества муниципальных бюджетных и автономных  учреждений)</t>
  </si>
  <si>
    <t>000 2 02 01001 00 0000 151</t>
  </si>
  <si>
    <t>Дотации на выравнивание бюджетной обеспеченности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</si>
  <si>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</si>
  <si>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</si>
  <si>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</si>
  <si>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000 1 11 05070 05 0000 120</t>
  </si>
  <si>
    <t xml:space="preserve"> Прочие субсидии бюджетам муниципальных районов всего: в том числе</t>
  </si>
  <si>
    <t>Субвенции  бюджетам муниципальных районов на выполнение передаваемых полномочий субъектов Российской Федерации Всего: в том числе</t>
  </si>
  <si>
    <t>Прочие субвенции бюджетам муниципальных районов Всего: в том числе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</si>
  <si>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</si>
  <si>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</si>
  <si>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</t>
  </si>
  <si>
    <t>Поступление доходов в бюджет Коломенского муниципального района в 2016 году.</t>
  </si>
  <si>
    <t>000 2 02 03069 00 0000 151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</si>
  <si>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</si>
  <si>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</si>
  <si>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</si>
  <si>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мероприятия по организации отдыха детей в каникулярное время в соответствии с государственной программой Московской области "Социальная защита населения Московской области» на 2014-2018 годы"</t>
  </si>
  <si>
    <t>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</si>
  <si>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</si>
  <si>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</si>
  <si>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капитальные вложения в объекты общего образования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</si>
  <si>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</si>
  <si>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 </t>
  </si>
  <si>
    <t>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</si>
  <si>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</si>
  <si>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</si>
  <si>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</si>
  <si>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</si>
  <si>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на осуществление государственных полномочий в соответствии с Законом Московской области№107/2014-ОЗ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 </t>
  </si>
  <si>
    <t>000 2 02 03121 00 0000 151</t>
  </si>
  <si>
    <t xml:space="preserve">Субвенции бюджетам муниципальных образований на проведение Всероссийской сельскохозяйственной переписи в 2016 году 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</si>
  <si>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</si>
  <si>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</si>
  <si>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</si>
  <si>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</si>
  <si>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</si>
  <si>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</si>
  <si>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</si>
  <si>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</si>
  <si>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</si>
  <si>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</si>
  <si>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000 2 02 04999 00 0000 151</t>
  </si>
  <si>
    <t>Прочие межбюджетные трансферты, передаваемые бюджетам</t>
  </si>
  <si>
    <t>000 2 02 04999 05 0000 151</t>
  </si>
  <si>
    <t>Прочие межбюджетные трансферты, передаваемые бюджетам муниципальных районов</t>
  </si>
  <si>
    <t>Приложение №1 к решению Совета депутатов  Коломенского  муниципального района "О бюджете Коломенского муниципального района на 2016 год и на плановый период 2017 и 2018 годов" от  21.12.2015  № 100/14 СД</t>
  </si>
  <si>
    <t>Приложение №1  к решению Совета депутатов  Коломенского  муниципального района "О внесении изменений в решение Совета депутатов Коломенского муниципального района «О бюджете Коломенского муниципального района  на 2016 год и плановый период 2017 и 2018 годов» от                      №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</si>
  <si>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«Образование Подмосковья» на 2014-2018 годы»</t>
  </si>
  <si>
    <t>проектирование и строительство физкультурно-оздоровительных комплексов</t>
  </si>
  <si>
    <t>000 2 02 02085 00 0000 151</t>
  </si>
  <si>
    <t>000 2 02 02085 05 0000 151</t>
  </si>
  <si>
    <t>улучшение жилищных условий семей, имеющих семь и более детей в соответствии с государственной программой Московской области «Жилище»</t>
  </si>
  <si>
    <t>обеспечение общеобразовательных организаций, находящихся в их ведении, доступом в сеть Интернет в соответствии с требованиями в соответствии с государственной программой Московской области «Эффективная власть» на 2014-2018 годы</t>
  </si>
  <si>
    <t>000 2 02 02216 00 0000 151</t>
  </si>
  <si>
    <t>000 2 02 02216 05 0000 151</t>
  </si>
  <si>
    <t>000 2 02 02077 00 0000 151</t>
  </si>
  <si>
    <t>000 2 02 02077 05 0000 151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</si>
  <si>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</si>
  <si>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</si>
  <si>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</si>
  <si>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</si>
  <si>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</si>
  <si>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</si>
  <si>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000 2 02 04052 05 0000 151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</si>
  <si>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</si>
  <si>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</si>
  <si>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</si>
  <si>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000 2 02 04052 00 0000 151</t>
  </si>
  <si>
    <r>
  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  </r>
    <r>
      <rPr>
        <sz val="11"/>
        <rFont val="Times New Roman"/>
        <family val="1"/>
      </rPr>
      <t xml:space="preserve"> </t>
    </r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</si>
  <si>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</si>
  <si>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</si>
  <si>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</si>
  <si>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</si>
  <si>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</si>
  <si>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</si>
  <si>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</si>
  <si>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</si>
  <si>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</si>
  <si>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</si>
  <si>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софинансирование расходов на организацию деятельности многофункциональных центров</t>
  </si>
  <si>
    <t xml:space="preserve">капитальный ремонт, приобретение оборудования для оснащения плоскостных спортивных сооружений в муниципальных образованиях Московской области в соответствии с государственной программой Московской области «Спорт Подмосковья» </t>
  </si>
  <si>
    <t xml:space="preserve"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области, в соответствии с государственной программой Московской области </t>
  </si>
  <si>
    <t>обеспечение современными аппаратно-программными комплексами общеобразовательных организаций в Московской области в соответствии с государственной программой Московской области «Эффективная власть» на 2014-2018 годы</t>
  </si>
  <si>
    <t>тыс.руб.</t>
  </si>
  <si>
    <t xml:space="preserve"> софинансирование расходных обязательств муниципальных образований Московской области на повышение заработной платы работникам муниципальных учреждений Московской области в сферах образования и культуры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</si>
  <si>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  в соответствии с государственной программой Московской области «Развитие жилищно-коммунального хозяйства» на 2014-2018 годы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</si>
  <si>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</si>
  <si>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</si>
  <si>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</si>
  <si>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</si>
  <si>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</si>
  <si>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</si>
  <si>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Минимальный налог, зачисляемый в бюджеты субъектов Российской Федерации</t>
  </si>
  <si>
    <t xml:space="preserve">   000 1 05 01050 01 0000 110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</si>
  <si>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</si>
  <si>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</si>
  <si>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</si>
  <si>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</si>
  <si>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</si>
  <si>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000 1 16 32000 00 0000 140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</si>
</sst>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_р_."/>
    <numFmt numFmtId="173" formatCode="#,##0.000"/>
    <numFmt numFmtId="174" formatCode="#,##0.0000"/>
    <numFmt numFmtId="175" formatCode="#,##0.00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 Cyr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 Cyr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171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wrapText="1"/>
    </xf>
    <xf numFmtId="0" fontId="10" fillId="0" borderId="0" xfId="0" applyFont="1" applyFill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2" xfId="0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71" fontId="10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 wrapText="1"/>
    </xf>
    <xf numFmtId="0" fontId="10" fillId="0" borderId="10" xfId="0" applyNumberFormat="1" applyFont="1" applyFill="1" applyBorder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/>
    </xf>
    <xf numFmtId="0" fontId="10" fillId="0" borderId="0" xfId="0" applyFont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8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164" fontId="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1" fontId="10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justify" vertical="top" wrapText="1"/>
    </xf>
    <xf numFmtId="0" fontId="51" fillId="0" borderId="12" xfId="0" applyFont="1" applyFill="1" applyBorder="1" applyAlignment="1">
      <alignment vertical="top" wrapText="1"/>
    </xf>
    <xf numFmtId="171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171" fontId="10" fillId="0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justify" wrapText="1"/>
    </xf>
    <xf numFmtId="0" fontId="10" fillId="0" borderId="0" xfId="0" applyFont="1" applyAlignment="1">
      <alignment wrapText="1"/>
    </xf>
    <xf numFmtId="0" fontId="8" fillId="0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10" fillId="0" borderId="10" xfId="42" applyFont="1" applyBorder="1" applyAlignment="1" applyProtection="1">
      <alignment horizontal="justify" wrapText="1"/>
      <protection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left" wrapText="1" indent="3"/>
    </xf>
    <xf numFmtId="0" fontId="10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4" xfId="58"/>
    <cellStyle name="Обычный 2 4 2" xfId="59"/>
    <cellStyle name="Обычный 2 5" xfId="60"/>
    <cellStyle name="Обычный 2 5 2" xfId="61"/>
    <cellStyle name="Обычный 2 6" xfId="62"/>
    <cellStyle name="Обычный 2 6 2" xfId="63"/>
    <cellStyle name="Обычный 2 7" xfId="64"/>
    <cellStyle name="Обычный 2 8" xfId="65"/>
    <cellStyle name="Обычный 3" xfId="66"/>
    <cellStyle name="Обычный 4" xfId="67"/>
    <cellStyle name="Обычный 5" xfId="68"/>
    <cellStyle name="Обычный 6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F21944224416B92A1AD6FEE82BE2680F844237B4B3A101C2EA43474BE142F46E5D4754577B6m5DB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" sqref="G2"/>
    </sheetView>
  </sheetViews>
  <sheetFormatPr defaultColWidth="9.00390625" defaultRowHeight="12.75"/>
  <cols>
    <col min="1" max="1" width="26.25390625" style="4" customWidth="1"/>
    <col min="2" max="2" width="75.75390625" style="53" customWidth="1"/>
    <col min="3" max="3" width="10.875" style="56" customWidth="1"/>
  </cols>
  <sheetData>
    <row r="1" spans="2:3" ht="60" customHeight="1">
      <c r="B1" s="76" t="s">
        <v>203</v>
      </c>
      <c r="C1" s="77"/>
    </row>
    <row r="2" spans="2:3" ht="50.25" customHeight="1">
      <c r="B2" s="74" t="s">
        <v>202</v>
      </c>
      <c r="C2" s="74"/>
    </row>
    <row r="3" spans="1:3" ht="22.5" customHeight="1">
      <c r="A3" s="75" t="s">
        <v>168</v>
      </c>
      <c r="B3" s="75"/>
      <c r="C3" s="37"/>
    </row>
    <row r="4" spans="1:3" ht="18" customHeight="1">
      <c r="A4" s="6"/>
      <c r="B4" s="38"/>
      <c r="C4" s="7" t="s">
        <v>240</v>
      </c>
    </row>
    <row r="5" spans="1:3" s="2" customFormat="1" ht="15">
      <c r="A5" s="8" t="s">
        <v>30</v>
      </c>
      <c r="B5" s="39" t="s">
        <v>31</v>
      </c>
      <c r="C5" s="9">
        <v>2016</v>
      </c>
    </row>
    <row r="6" spans="1:3" s="1" customFormat="1" ht="13.5">
      <c r="A6" s="10" t="s">
        <v>19</v>
      </c>
      <c r="B6" s="40" t="s">
        <v>32</v>
      </c>
      <c r="C6" s="12">
        <f>C7+C17+C30+C33+C48+C54+C59+C11</f>
        <v>739377</v>
      </c>
    </row>
    <row r="7" spans="1:3" s="1" customFormat="1" ht="13.5">
      <c r="A7" s="11" t="s">
        <v>5</v>
      </c>
      <c r="B7" s="41" t="s">
        <v>38</v>
      </c>
      <c r="C7" s="13">
        <f>C8</f>
        <v>536285</v>
      </c>
    </row>
    <row r="8" spans="1:3" s="1" customFormat="1" ht="13.5">
      <c r="A8" s="10" t="s">
        <v>6</v>
      </c>
      <c r="B8" s="41" t="s">
        <v>0</v>
      </c>
      <c r="C8" s="14">
        <f>C9+C10</f>
        <v>536285</v>
      </c>
    </row>
    <row r="9" spans="1:3" s="1" customFormat="1" ht="54" customHeight="1">
      <c r="A9" s="15" t="s">
        <v>53</v>
      </c>
      <c r="B9" s="25" t="s">
        <v>58</v>
      </c>
      <c r="C9" s="16">
        <v>519227</v>
      </c>
    </row>
    <row r="10" spans="1:3" s="1" customFormat="1" ht="69.75" customHeight="1">
      <c r="A10" s="15" t="s">
        <v>136</v>
      </c>
      <c r="B10" s="42" t="s">
        <v>137</v>
      </c>
      <c r="C10" s="16">
        <v>17058</v>
      </c>
    </row>
    <row r="11" spans="1:3" s="1" customFormat="1" ht="27" customHeight="1">
      <c r="A11" s="10" t="s">
        <v>82</v>
      </c>
      <c r="B11" s="17" t="s">
        <v>81</v>
      </c>
      <c r="C11" s="14">
        <f>SUM(C13+C14+C15+C16)</f>
        <v>45914</v>
      </c>
    </row>
    <row r="12" spans="1:3" s="1" customFormat="1" ht="27">
      <c r="A12" s="18" t="s">
        <v>98</v>
      </c>
      <c r="B12" s="43" t="s">
        <v>89</v>
      </c>
      <c r="C12" s="14">
        <f>C13+C14+C15+C16</f>
        <v>45914</v>
      </c>
    </row>
    <row r="13" spans="1:3" s="1" customFormat="1" ht="42.75" customHeight="1">
      <c r="A13" s="19" t="s">
        <v>92</v>
      </c>
      <c r="B13" s="44" t="s">
        <v>131</v>
      </c>
      <c r="C13" s="16">
        <v>15364</v>
      </c>
    </row>
    <row r="14" spans="1:3" s="1" customFormat="1" ht="55.5" customHeight="1">
      <c r="A14" s="19" t="s">
        <v>93</v>
      </c>
      <c r="B14" s="44" t="s">
        <v>132</v>
      </c>
      <c r="C14" s="16">
        <v>278</v>
      </c>
    </row>
    <row r="15" spans="1:3" s="1" customFormat="1" ht="56.25" customHeight="1">
      <c r="A15" s="19" t="s">
        <v>94</v>
      </c>
      <c r="B15" s="44" t="s">
        <v>133</v>
      </c>
      <c r="C15" s="16">
        <v>29902</v>
      </c>
    </row>
    <row r="16" spans="1:3" s="1" customFormat="1" ht="54" customHeight="1">
      <c r="A16" s="19" t="s">
        <v>95</v>
      </c>
      <c r="B16" s="44" t="s">
        <v>134</v>
      </c>
      <c r="C16" s="16">
        <v>370</v>
      </c>
    </row>
    <row r="17" spans="1:3" s="1" customFormat="1" ht="13.5">
      <c r="A17" s="10" t="s">
        <v>7</v>
      </c>
      <c r="B17" s="41" t="s">
        <v>39</v>
      </c>
      <c r="C17" s="14">
        <f>C18+C24+C26+C28</f>
        <v>45435</v>
      </c>
    </row>
    <row r="18" spans="1:3" s="1" customFormat="1" ht="27">
      <c r="A18" s="21" t="s">
        <v>57</v>
      </c>
      <c r="B18" s="41" t="s">
        <v>56</v>
      </c>
      <c r="C18" s="14">
        <f>C19+C21+C23</f>
        <v>26402</v>
      </c>
    </row>
    <row r="19" spans="1:3" s="1" customFormat="1" ht="27">
      <c r="A19" s="22" t="s">
        <v>71</v>
      </c>
      <c r="B19" s="23" t="s">
        <v>70</v>
      </c>
      <c r="C19" s="16">
        <f>C20</f>
        <v>20636</v>
      </c>
    </row>
    <row r="20" spans="1:3" s="1" customFormat="1" ht="27">
      <c r="A20" s="22" t="s">
        <v>72</v>
      </c>
      <c r="B20" s="23" t="s">
        <v>70</v>
      </c>
      <c r="C20" s="16">
        <v>20636</v>
      </c>
    </row>
    <row r="21" spans="1:3" s="1" customFormat="1" ht="30" customHeight="1">
      <c r="A21" s="22" t="s">
        <v>74</v>
      </c>
      <c r="B21" s="23" t="s">
        <v>73</v>
      </c>
      <c r="C21" s="16">
        <f>C22</f>
        <v>4566</v>
      </c>
    </row>
    <row r="22" spans="1:3" s="1" customFormat="1" ht="27" customHeight="1">
      <c r="A22" s="22" t="s">
        <v>75</v>
      </c>
      <c r="B22" s="23" t="s">
        <v>73</v>
      </c>
      <c r="C22" s="16">
        <v>4566</v>
      </c>
    </row>
    <row r="23" spans="1:3" s="1" customFormat="1" ht="19.5" customHeight="1">
      <c r="A23" s="19" t="s">
        <v>250</v>
      </c>
      <c r="B23" s="49" t="s">
        <v>249</v>
      </c>
      <c r="C23" s="16">
        <v>1200</v>
      </c>
    </row>
    <row r="24" spans="1:3" s="1" customFormat="1" ht="18" customHeight="1">
      <c r="A24" s="10" t="s">
        <v>8</v>
      </c>
      <c r="B24" s="41" t="s">
        <v>1</v>
      </c>
      <c r="C24" s="13">
        <f>C25</f>
        <v>12445</v>
      </c>
    </row>
    <row r="25" spans="1:3" s="1" customFormat="1" ht="18.75" customHeight="1">
      <c r="A25" s="15" t="s">
        <v>49</v>
      </c>
      <c r="B25" s="25" t="s">
        <v>1</v>
      </c>
      <c r="C25" s="24">
        <v>12445</v>
      </c>
    </row>
    <row r="26" spans="1:3" s="1" customFormat="1" ht="13.5">
      <c r="A26" s="10" t="s">
        <v>9</v>
      </c>
      <c r="B26" s="41" t="s">
        <v>3</v>
      </c>
      <c r="C26" s="13">
        <f>C27</f>
        <v>3766</v>
      </c>
    </row>
    <row r="27" spans="1:3" s="1" customFormat="1" ht="13.5">
      <c r="A27" s="15" t="s">
        <v>50</v>
      </c>
      <c r="B27" s="25" t="s">
        <v>3</v>
      </c>
      <c r="C27" s="24">
        <v>3766</v>
      </c>
    </row>
    <row r="28" spans="1:3" s="1" customFormat="1" ht="18.75" customHeight="1">
      <c r="A28" s="10" t="s">
        <v>84</v>
      </c>
      <c r="B28" s="41" t="s">
        <v>83</v>
      </c>
      <c r="C28" s="13">
        <f>C29</f>
        <v>2822</v>
      </c>
    </row>
    <row r="29" spans="1:3" s="1" customFormat="1" ht="29.25" customHeight="1">
      <c r="A29" s="15" t="s">
        <v>85</v>
      </c>
      <c r="B29" s="25" t="s">
        <v>86</v>
      </c>
      <c r="C29" s="24">
        <v>2822</v>
      </c>
    </row>
    <row r="30" spans="1:3" s="1" customFormat="1" ht="13.5">
      <c r="A30" s="10" t="s">
        <v>10</v>
      </c>
      <c r="B30" s="41" t="s">
        <v>40</v>
      </c>
      <c r="C30" s="14">
        <f>C31</f>
        <v>30</v>
      </c>
    </row>
    <row r="31" spans="1:3" s="1" customFormat="1" ht="27">
      <c r="A31" s="26" t="s">
        <v>77</v>
      </c>
      <c r="B31" s="27" t="s">
        <v>76</v>
      </c>
      <c r="C31" s="16">
        <f>C32</f>
        <v>30</v>
      </c>
    </row>
    <row r="32" spans="1:3" s="1" customFormat="1" ht="27">
      <c r="A32" s="15" t="s">
        <v>11</v>
      </c>
      <c r="B32" s="25" t="s">
        <v>33</v>
      </c>
      <c r="C32" s="24">
        <v>30</v>
      </c>
    </row>
    <row r="33" spans="1:3" s="1" customFormat="1" ht="30" customHeight="1">
      <c r="A33" s="10" t="s">
        <v>12</v>
      </c>
      <c r="B33" s="41" t="s">
        <v>41</v>
      </c>
      <c r="C33" s="14">
        <f>C34+C45+C42</f>
        <v>92953</v>
      </c>
    </row>
    <row r="34" spans="1:3" s="1" customFormat="1" ht="54" customHeight="1">
      <c r="A34" s="15" t="s">
        <v>13</v>
      </c>
      <c r="B34" s="25" t="s">
        <v>59</v>
      </c>
      <c r="C34" s="16">
        <f>C35+C38+C40</f>
        <v>79939</v>
      </c>
    </row>
    <row r="35" spans="1:3" s="1" customFormat="1" ht="45" customHeight="1">
      <c r="A35" s="19" t="s">
        <v>99</v>
      </c>
      <c r="B35" s="44" t="s">
        <v>100</v>
      </c>
      <c r="C35" s="16">
        <f>C36+C37</f>
        <v>79717</v>
      </c>
    </row>
    <row r="36" spans="1:3" s="1" customFormat="1" ht="54" customHeight="1">
      <c r="A36" s="15" t="s">
        <v>47</v>
      </c>
      <c r="B36" s="25" t="s">
        <v>144</v>
      </c>
      <c r="C36" s="24">
        <v>79017</v>
      </c>
    </row>
    <row r="37" spans="1:3" s="1" customFormat="1" ht="57.75" customHeight="1">
      <c r="A37" s="15" t="s">
        <v>143</v>
      </c>
      <c r="B37" s="25" t="s">
        <v>145</v>
      </c>
      <c r="C37" s="24">
        <v>700</v>
      </c>
    </row>
    <row r="38" spans="1:3" s="1" customFormat="1" ht="57" customHeight="1">
      <c r="A38" s="19" t="s">
        <v>101</v>
      </c>
      <c r="B38" s="44" t="s">
        <v>102</v>
      </c>
      <c r="C38" s="24">
        <f>C39</f>
        <v>222</v>
      </c>
    </row>
    <row r="39" spans="1:3" s="1" customFormat="1" ht="42" customHeight="1">
      <c r="A39" s="15" t="s">
        <v>14</v>
      </c>
      <c r="B39" s="25" t="s">
        <v>155</v>
      </c>
      <c r="C39" s="24">
        <v>222</v>
      </c>
    </row>
    <row r="40" spans="1:3" s="1" customFormat="1" ht="30" customHeight="1">
      <c r="A40" s="19" t="s">
        <v>161</v>
      </c>
      <c r="B40" s="44" t="s">
        <v>160</v>
      </c>
      <c r="C40" s="24">
        <f>C41</f>
        <v>0</v>
      </c>
    </row>
    <row r="41" spans="1:3" s="1" customFormat="1" ht="26.25" customHeight="1">
      <c r="A41" s="19" t="s">
        <v>159</v>
      </c>
      <c r="B41" s="44" t="s">
        <v>158</v>
      </c>
      <c r="C41" s="24">
        <v>0</v>
      </c>
    </row>
    <row r="42" spans="1:3" s="1" customFormat="1" ht="21" customHeight="1">
      <c r="A42" s="19" t="s">
        <v>247</v>
      </c>
      <c r="B42" s="4" t="s">
        <v>246</v>
      </c>
      <c r="C42" s="24">
        <f>C43</f>
        <v>680</v>
      </c>
    </row>
    <row r="43" spans="1:3" s="1" customFormat="1" ht="30.75" customHeight="1">
      <c r="A43" s="19" t="s">
        <v>248</v>
      </c>
      <c r="B43" s="44" t="s">
        <v>245</v>
      </c>
      <c r="C43" s="24">
        <f>C44</f>
        <v>680</v>
      </c>
    </row>
    <row r="44" spans="1:3" s="1" customFormat="1" ht="42" customHeight="1">
      <c r="A44" s="19" t="s">
        <v>244</v>
      </c>
      <c r="B44" s="44" t="s">
        <v>243</v>
      </c>
      <c r="C44" s="24">
        <v>680</v>
      </c>
    </row>
    <row r="45" spans="1:3" s="3" customFormat="1" ht="53.25" customHeight="1">
      <c r="A45" s="10" t="s">
        <v>28</v>
      </c>
      <c r="B45" s="41" t="s">
        <v>96</v>
      </c>
      <c r="C45" s="13">
        <f>C46</f>
        <v>12334</v>
      </c>
    </row>
    <row r="46" spans="1:3" s="3" customFormat="1" ht="55.5" customHeight="1">
      <c r="A46" s="19" t="s">
        <v>103</v>
      </c>
      <c r="B46" s="44" t="s">
        <v>124</v>
      </c>
      <c r="C46" s="24">
        <f>C47</f>
        <v>12334</v>
      </c>
    </row>
    <row r="47" spans="1:3" s="1" customFormat="1" ht="57" customHeight="1">
      <c r="A47" s="15" t="s">
        <v>29</v>
      </c>
      <c r="B47" s="25" t="s">
        <v>125</v>
      </c>
      <c r="C47" s="24">
        <v>12334</v>
      </c>
    </row>
    <row r="48" spans="1:3" s="1" customFormat="1" ht="18" customHeight="1">
      <c r="A48" s="10" t="s">
        <v>15</v>
      </c>
      <c r="B48" s="41" t="s">
        <v>42</v>
      </c>
      <c r="C48" s="14">
        <f>C49</f>
        <v>4800</v>
      </c>
    </row>
    <row r="49" spans="1:3" s="1" customFormat="1" ht="13.5">
      <c r="A49" s="15" t="s">
        <v>51</v>
      </c>
      <c r="B49" s="25" t="s">
        <v>2</v>
      </c>
      <c r="C49" s="24">
        <f>SUM(C53+C52+C51+C50)</f>
        <v>4800</v>
      </c>
    </row>
    <row r="50" spans="1:3" s="1" customFormat="1" ht="27">
      <c r="A50" s="15" t="s">
        <v>65</v>
      </c>
      <c r="B50" s="25" t="s">
        <v>66</v>
      </c>
      <c r="C50" s="24">
        <v>320</v>
      </c>
    </row>
    <row r="51" spans="1:3" s="1" customFormat="1" ht="27">
      <c r="A51" s="15" t="s">
        <v>67</v>
      </c>
      <c r="B51" s="25" t="s">
        <v>78</v>
      </c>
      <c r="C51" s="24">
        <v>90</v>
      </c>
    </row>
    <row r="52" spans="1:3" s="1" customFormat="1" ht="13.5">
      <c r="A52" s="15" t="s">
        <v>68</v>
      </c>
      <c r="B52" s="25" t="s">
        <v>69</v>
      </c>
      <c r="C52" s="24">
        <v>850</v>
      </c>
    </row>
    <row r="53" spans="1:3" s="1" customFormat="1" ht="13.5">
      <c r="A53" s="15" t="s">
        <v>48</v>
      </c>
      <c r="B53" s="25" t="s">
        <v>52</v>
      </c>
      <c r="C53" s="24">
        <v>3540</v>
      </c>
    </row>
    <row r="54" spans="1:3" s="1" customFormat="1" ht="27">
      <c r="A54" s="10" t="s">
        <v>16</v>
      </c>
      <c r="B54" s="41" t="s">
        <v>43</v>
      </c>
      <c r="C54" s="14">
        <f>C56</f>
        <v>11200</v>
      </c>
    </row>
    <row r="55" spans="1:3" s="1" customFormat="1" ht="27">
      <c r="A55" s="15" t="s">
        <v>104</v>
      </c>
      <c r="B55" s="44" t="s">
        <v>135</v>
      </c>
      <c r="C55" s="16">
        <f>C56</f>
        <v>11200</v>
      </c>
    </row>
    <row r="56" spans="1:3" s="1" customFormat="1" ht="27">
      <c r="A56" s="15" t="s">
        <v>106</v>
      </c>
      <c r="B56" s="44" t="s">
        <v>105</v>
      </c>
      <c r="C56" s="16">
        <f>C57+C58</f>
        <v>11200</v>
      </c>
    </row>
    <row r="57" spans="1:3" s="1" customFormat="1" ht="27" customHeight="1">
      <c r="A57" s="15" t="s">
        <v>54</v>
      </c>
      <c r="B57" s="25" t="s">
        <v>147</v>
      </c>
      <c r="C57" s="24">
        <v>11000</v>
      </c>
    </row>
    <row r="58" spans="1:3" s="1" customFormat="1" ht="31.5" customHeight="1">
      <c r="A58" s="15" t="s">
        <v>146</v>
      </c>
      <c r="B58" s="25" t="s">
        <v>148</v>
      </c>
      <c r="C58" s="24">
        <v>200</v>
      </c>
    </row>
    <row r="59" spans="1:3" s="1" customFormat="1" ht="13.5">
      <c r="A59" s="10" t="s">
        <v>17</v>
      </c>
      <c r="B59" s="41" t="s">
        <v>44</v>
      </c>
      <c r="C59" s="13">
        <f>C70+C60+C62+C63+C67+C69</f>
        <v>2760</v>
      </c>
    </row>
    <row r="60" spans="1:3" s="1" customFormat="1" ht="27">
      <c r="A60" s="19" t="s">
        <v>139</v>
      </c>
      <c r="B60" s="28" t="s">
        <v>126</v>
      </c>
      <c r="C60" s="24">
        <f>C61</f>
        <v>110</v>
      </c>
    </row>
    <row r="61" spans="1:3" s="1" customFormat="1" ht="57" customHeight="1">
      <c r="A61" s="19" t="s">
        <v>140</v>
      </c>
      <c r="B61" s="28" t="s">
        <v>127</v>
      </c>
      <c r="C61" s="24">
        <v>110</v>
      </c>
    </row>
    <row r="62" spans="1:3" s="1" customFormat="1" ht="42" customHeight="1">
      <c r="A62" s="19" t="s">
        <v>141</v>
      </c>
      <c r="B62" s="44" t="s">
        <v>128</v>
      </c>
      <c r="C62" s="24">
        <v>40</v>
      </c>
    </row>
    <row r="63" spans="1:3" s="1" customFormat="1" ht="71.25" customHeight="1">
      <c r="A63" s="19" t="s">
        <v>138</v>
      </c>
      <c r="B63" s="44" t="s">
        <v>142</v>
      </c>
      <c r="C63" s="24">
        <f>C66+C64+C65</f>
        <v>2100</v>
      </c>
    </row>
    <row r="64" spans="1:3" s="1" customFormat="1" ht="27">
      <c r="A64" s="29" t="s">
        <v>150</v>
      </c>
      <c r="B64" s="44" t="s">
        <v>149</v>
      </c>
      <c r="C64" s="30">
        <v>500</v>
      </c>
    </row>
    <row r="65" spans="1:3" s="1" customFormat="1" ht="27">
      <c r="A65" s="20" t="s">
        <v>153</v>
      </c>
      <c r="B65" s="45" t="s">
        <v>154</v>
      </c>
      <c r="C65" s="24">
        <v>100</v>
      </c>
    </row>
    <row r="66" spans="1:3" s="1" customFormat="1" ht="18" customHeight="1">
      <c r="A66" s="20" t="s">
        <v>129</v>
      </c>
      <c r="B66" s="28" t="s">
        <v>130</v>
      </c>
      <c r="C66" s="24">
        <v>1500</v>
      </c>
    </row>
    <row r="67" spans="1:3" s="1" customFormat="1" ht="30" customHeight="1">
      <c r="A67" s="19" t="s">
        <v>256</v>
      </c>
      <c r="B67" s="49" t="s">
        <v>255</v>
      </c>
      <c r="C67" s="24">
        <f>C68</f>
        <v>60</v>
      </c>
    </row>
    <row r="68" spans="1:3" s="1" customFormat="1" ht="44.25" customHeight="1">
      <c r="A68" s="19" t="s">
        <v>254</v>
      </c>
      <c r="B68" s="44" t="s">
        <v>253</v>
      </c>
      <c r="C68" s="24">
        <v>60</v>
      </c>
    </row>
    <row r="69" spans="1:3" s="1" customFormat="1" ht="44.25" customHeight="1">
      <c r="A69" s="19" t="s">
        <v>252</v>
      </c>
      <c r="B69" s="71" t="s">
        <v>251</v>
      </c>
      <c r="C69" s="24">
        <v>80</v>
      </c>
    </row>
    <row r="70" spans="1:3" s="1" customFormat="1" ht="27">
      <c r="A70" s="19" t="s">
        <v>107</v>
      </c>
      <c r="B70" s="44" t="s">
        <v>108</v>
      </c>
      <c r="C70" s="24">
        <f>C71</f>
        <v>370</v>
      </c>
    </row>
    <row r="71" spans="1:3" s="1" customFormat="1" ht="30.75" customHeight="1">
      <c r="A71" s="15" t="s">
        <v>97</v>
      </c>
      <c r="B71" s="25" t="s">
        <v>45</v>
      </c>
      <c r="C71" s="24">
        <v>370</v>
      </c>
    </row>
    <row r="72" spans="1:3" s="1" customFormat="1" ht="13.5">
      <c r="A72" s="11" t="s">
        <v>22</v>
      </c>
      <c r="B72" s="41" t="s">
        <v>46</v>
      </c>
      <c r="C72" s="12">
        <f>C73</f>
        <v>1372864.2100000002</v>
      </c>
    </row>
    <row r="73" spans="1:3" s="1" customFormat="1" ht="27">
      <c r="A73" s="31" t="s">
        <v>4</v>
      </c>
      <c r="B73" s="46" t="s">
        <v>90</v>
      </c>
      <c r="C73" s="33">
        <f>C74+C77+C104+C132</f>
        <v>1372864.2100000002</v>
      </c>
    </row>
    <row r="74" spans="1:3" s="1" customFormat="1" ht="27">
      <c r="A74" s="11" t="s">
        <v>60</v>
      </c>
      <c r="B74" s="47" t="s">
        <v>61</v>
      </c>
      <c r="C74" s="32">
        <f>C75</f>
        <v>513</v>
      </c>
    </row>
    <row r="75" spans="1:3" s="1" customFormat="1" ht="13.5">
      <c r="A75" s="31" t="s">
        <v>156</v>
      </c>
      <c r="B75" s="46" t="s">
        <v>157</v>
      </c>
      <c r="C75" s="36">
        <f>C76</f>
        <v>513</v>
      </c>
    </row>
    <row r="76" spans="1:3" s="1" customFormat="1" ht="27">
      <c r="A76" s="31" t="s">
        <v>18</v>
      </c>
      <c r="B76" s="46" t="s">
        <v>64</v>
      </c>
      <c r="C76" s="31">
        <v>513</v>
      </c>
    </row>
    <row r="77" spans="1:3" s="1" customFormat="1" ht="27">
      <c r="A77" s="11" t="s">
        <v>23</v>
      </c>
      <c r="B77" s="41" t="s">
        <v>91</v>
      </c>
      <c r="C77" s="12">
        <f>C87+C82+C78+C80+C85</f>
        <v>499788.61000000004</v>
      </c>
    </row>
    <row r="78" spans="1:3" s="1" customFormat="1" ht="27">
      <c r="A78" s="31" t="s">
        <v>212</v>
      </c>
      <c r="B78" s="44" t="s">
        <v>215</v>
      </c>
      <c r="C78" s="33">
        <f>C79</f>
        <v>29131.7</v>
      </c>
    </row>
    <row r="79" spans="1:3" s="1" customFormat="1" ht="27">
      <c r="A79" s="31" t="s">
        <v>213</v>
      </c>
      <c r="B79" s="44" t="s">
        <v>214</v>
      </c>
      <c r="C79" s="33">
        <v>29131.7</v>
      </c>
    </row>
    <row r="80" spans="1:3" s="1" customFormat="1" ht="30" customHeight="1">
      <c r="A80" s="31" t="s">
        <v>206</v>
      </c>
      <c r="B80" s="44" t="s">
        <v>217</v>
      </c>
      <c r="C80" s="33">
        <f>C81</f>
        <v>2658.9</v>
      </c>
    </row>
    <row r="81" spans="1:3" s="1" customFormat="1" ht="41.25">
      <c r="A81" s="31" t="s">
        <v>207</v>
      </c>
      <c r="B81" s="49" t="s">
        <v>216</v>
      </c>
      <c r="C81" s="33">
        <v>2658.9</v>
      </c>
    </row>
    <row r="82" spans="1:3" s="1" customFormat="1" ht="67.5" customHeight="1">
      <c r="A82" s="31" t="s">
        <v>192</v>
      </c>
      <c r="B82" s="25" t="s">
        <v>193</v>
      </c>
      <c r="C82" s="33">
        <f>C83</f>
        <v>18898.9</v>
      </c>
    </row>
    <row r="83" spans="1:3" s="1" customFormat="1" ht="69.75" customHeight="1">
      <c r="A83" s="31" t="s">
        <v>188</v>
      </c>
      <c r="B83" s="25" t="s">
        <v>189</v>
      </c>
      <c r="C83" s="33">
        <f>C84</f>
        <v>18898.9</v>
      </c>
    </row>
    <row r="84" spans="1:3" s="1" customFormat="1" ht="69">
      <c r="A84" s="31" t="s">
        <v>190</v>
      </c>
      <c r="B84" s="25" t="s">
        <v>191</v>
      </c>
      <c r="C84" s="33">
        <v>18898.9</v>
      </c>
    </row>
    <row r="85" spans="1:3" s="1" customFormat="1" ht="57" customHeight="1">
      <c r="A85" s="65" t="s">
        <v>210</v>
      </c>
      <c r="B85" s="49" t="s">
        <v>219</v>
      </c>
      <c r="C85" s="66">
        <f>C86</f>
        <v>13330</v>
      </c>
    </row>
    <row r="86" spans="1:3" s="1" customFormat="1" ht="60" customHeight="1">
      <c r="A86" s="31" t="s">
        <v>211</v>
      </c>
      <c r="B86" s="44" t="s">
        <v>218</v>
      </c>
      <c r="C86" s="33">
        <v>13330</v>
      </c>
    </row>
    <row r="87" spans="1:3" s="1" customFormat="1" ht="13.5">
      <c r="A87" s="31" t="s">
        <v>111</v>
      </c>
      <c r="B87" s="48" t="s">
        <v>110</v>
      </c>
      <c r="C87" s="33">
        <f>C88</f>
        <v>435769.11</v>
      </c>
    </row>
    <row r="88" spans="1:3" s="1" customFormat="1" ht="19.5" customHeight="1">
      <c r="A88" s="31" t="s">
        <v>20</v>
      </c>
      <c r="B88" s="46" t="s">
        <v>162</v>
      </c>
      <c r="C88" s="33">
        <f>SUM(C89:C103)</f>
        <v>435769.11</v>
      </c>
    </row>
    <row r="89" spans="1:3" s="1" customFormat="1" ht="50.25" customHeight="1">
      <c r="A89" s="31"/>
      <c r="B89" s="46" t="s">
        <v>174</v>
      </c>
      <c r="C89" s="33">
        <v>579</v>
      </c>
    </row>
    <row r="90" spans="1:3" s="1" customFormat="1" ht="44.25" customHeight="1">
      <c r="A90" s="31"/>
      <c r="B90" s="46" t="s">
        <v>175</v>
      </c>
      <c r="C90" s="33">
        <v>8344</v>
      </c>
    </row>
    <row r="91" spans="1:3" s="1" customFormat="1" ht="44.25" customHeight="1">
      <c r="A91" s="31"/>
      <c r="B91" s="46" t="s">
        <v>173</v>
      </c>
      <c r="C91" s="33">
        <v>2357</v>
      </c>
    </row>
    <row r="92" spans="1:3" s="1" customFormat="1" ht="66" customHeight="1">
      <c r="A92" s="31"/>
      <c r="B92" s="46" t="s">
        <v>237</v>
      </c>
      <c r="C92" s="33">
        <v>17280</v>
      </c>
    </row>
    <row r="93" spans="1:3" s="1" customFormat="1" ht="19.5" customHeight="1">
      <c r="A93" s="61"/>
      <c r="B93" s="60" t="s">
        <v>205</v>
      </c>
      <c r="C93" s="64">
        <v>100077.11</v>
      </c>
    </row>
    <row r="94" spans="1:3" s="1" customFormat="1" ht="18.75" customHeight="1">
      <c r="A94" s="31"/>
      <c r="B94" s="46" t="s">
        <v>177</v>
      </c>
      <c r="C94" s="33">
        <v>235500</v>
      </c>
    </row>
    <row r="95" spans="1:3" s="1" customFormat="1" ht="57.75" customHeight="1">
      <c r="A95" s="58"/>
      <c r="B95" s="59" t="s">
        <v>204</v>
      </c>
      <c r="C95" s="57">
        <v>1350</v>
      </c>
    </row>
    <row r="96" spans="1:3" s="1" customFormat="1" ht="31.5" customHeight="1">
      <c r="A96" s="58"/>
      <c r="B96" s="62" t="s">
        <v>208</v>
      </c>
      <c r="C96" s="57">
        <v>3994</v>
      </c>
    </row>
    <row r="97" spans="1:3" s="1" customFormat="1" ht="44.25" customHeight="1">
      <c r="A97" s="58"/>
      <c r="B97" s="63" t="s">
        <v>209</v>
      </c>
      <c r="C97" s="57">
        <v>560</v>
      </c>
    </row>
    <row r="98" spans="1:3" s="1" customFormat="1" ht="30.75" customHeight="1">
      <c r="A98" s="58"/>
      <c r="B98" s="63" t="s">
        <v>236</v>
      </c>
      <c r="C98" s="57">
        <v>1158</v>
      </c>
    </row>
    <row r="99" spans="1:3" s="1" customFormat="1" ht="48" customHeight="1">
      <c r="A99" s="31"/>
      <c r="B99" s="46" t="s">
        <v>176</v>
      </c>
      <c r="C99" s="33">
        <v>13866</v>
      </c>
    </row>
    <row r="100" spans="1:3" s="1" customFormat="1" ht="72" customHeight="1">
      <c r="A100" s="31"/>
      <c r="B100" s="46" t="s">
        <v>238</v>
      </c>
      <c r="C100" s="33">
        <v>6000</v>
      </c>
    </row>
    <row r="101" spans="1:3" s="1" customFormat="1" ht="49.5" customHeight="1">
      <c r="A101" s="31"/>
      <c r="B101" s="46" t="s">
        <v>241</v>
      </c>
      <c r="C101" s="33">
        <v>5475</v>
      </c>
    </row>
    <row r="102" spans="1:3" s="1" customFormat="1" ht="76.5" customHeight="1">
      <c r="A102" s="31"/>
      <c r="B102" s="46" t="s">
        <v>242</v>
      </c>
      <c r="C102" s="33">
        <v>38000</v>
      </c>
    </row>
    <row r="103" spans="1:3" s="1" customFormat="1" ht="60" customHeight="1">
      <c r="A103" s="31"/>
      <c r="B103" s="46" t="s">
        <v>239</v>
      </c>
      <c r="C103" s="33">
        <v>1229</v>
      </c>
    </row>
    <row r="104" spans="1:3" s="1" customFormat="1" ht="27">
      <c r="A104" s="11" t="s">
        <v>21</v>
      </c>
      <c r="B104" s="47" t="s">
        <v>62</v>
      </c>
      <c r="C104" s="12">
        <f>C107+C109+C111+C123+C127+C119+C121+C125+C105</f>
        <v>700616</v>
      </c>
    </row>
    <row r="105" spans="1:3" s="1" customFormat="1" ht="32.25" customHeight="1">
      <c r="A105" s="31" t="s">
        <v>231</v>
      </c>
      <c r="B105" s="20" t="s">
        <v>230</v>
      </c>
      <c r="C105" s="24">
        <f>C106</f>
        <v>84</v>
      </c>
    </row>
    <row r="106" spans="1:3" s="1" customFormat="1" ht="41.25">
      <c r="A106" s="31" t="s">
        <v>229</v>
      </c>
      <c r="B106" s="68" t="s">
        <v>228</v>
      </c>
      <c r="C106" s="24">
        <v>84</v>
      </c>
    </row>
    <row r="107" spans="1:3" s="1" customFormat="1" ht="31.5" customHeight="1">
      <c r="A107" s="31" t="s">
        <v>109</v>
      </c>
      <c r="B107" s="44" t="s">
        <v>112</v>
      </c>
      <c r="C107" s="33">
        <f>C108</f>
        <v>1902</v>
      </c>
    </row>
    <row r="108" spans="1:3" s="1" customFormat="1" ht="36" customHeight="1">
      <c r="A108" s="31" t="s">
        <v>79</v>
      </c>
      <c r="B108" s="46" t="s">
        <v>80</v>
      </c>
      <c r="C108" s="24">
        <v>1902</v>
      </c>
    </row>
    <row r="109" spans="1:3" s="1" customFormat="1" ht="27.75" customHeight="1">
      <c r="A109" s="31" t="s">
        <v>114</v>
      </c>
      <c r="B109" s="49" t="s">
        <v>113</v>
      </c>
      <c r="C109" s="24">
        <f>C110</f>
        <v>27774</v>
      </c>
    </row>
    <row r="110" spans="1:3" s="1" customFormat="1" ht="33" customHeight="1">
      <c r="A110" s="31" t="s">
        <v>24</v>
      </c>
      <c r="B110" s="46" t="s">
        <v>63</v>
      </c>
      <c r="C110" s="24">
        <v>27774</v>
      </c>
    </row>
    <row r="111" spans="1:3" s="1" customFormat="1" ht="28.5" customHeight="1">
      <c r="A111" s="69" t="s">
        <v>115</v>
      </c>
      <c r="B111" s="43" t="s">
        <v>116</v>
      </c>
      <c r="C111" s="70">
        <f>C112</f>
        <v>36468</v>
      </c>
    </row>
    <row r="112" spans="1:3" s="1" customFormat="1" ht="41.25">
      <c r="A112" s="31" t="s">
        <v>27</v>
      </c>
      <c r="B112" s="46" t="s">
        <v>163</v>
      </c>
      <c r="C112" s="24">
        <f>C113+C114+C115+C116+C117+C118</f>
        <v>36468</v>
      </c>
    </row>
    <row r="113" spans="1:3" s="1" customFormat="1" ht="44.25" customHeight="1">
      <c r="A113" s="31"/>
      <c r="B113" s="46" t="s">
        <v>180</v>
      </c>
      <c r="C113" s="24">
        <v>2192</v>
      </c>
    </row>
    <row r="114" spans="1:3" s="1" customFormat="1" ht="72.75" customHeight="1">
      <c r="A114" s="31"/>
      <c r="B114" s="46" t="s">
        <v>181</v>
      </c>
      <c r="C114" s="24">
        <v>13293</v>
      </c>
    </row>
    <row r="115" spans="1:3" s="1" customFormat="1" ht="54.75" customHeight="1">
      <c r="A115" s="31"/>
      <c r="B115" s="46" t="s">
        <v>182</v>
      </c>
      <c r="C115" s="24">
        <v>3849</v>
      </c>
    </row>
    <row r="116" spans="1:3" s="1" customFormat="1" ht="68.25" customHeight="1">
      <c r="A116" s="31"/>
      <c r="B116" s="46" t="s">
        <v>183</v>
      </c>
      <c r="C116" s="24">
        <v>3788</v>
      </c>
    </row>
    <row r="117" spans="1:3" s="1" customFormat="1" ht="45" customHeight="1">
      <c r="A117" s="31"/>
      <c r="B117" s="46" t="s">
        <v>184</v>
      </c>
      <c r="C117" s="24">
        <v>1885</v>
      </c>
    </row>
    <row r="118" spans="1:3" s="1" customFormat="1" ht="57.75" customHeight="1">
      <c r="A118" s="31"/>
      <c r="B118" s="46" t="s">
        <v>185</v>
      </c>
      <c r="C118" s="24">
        <v>11461</v>
      </c>
    </row>
    <row r="119" spans="1:3" s="1" customFormat="1" ht="56.25" customHeight="1">
      <c r="A119" s="34" t="s">
        <v>117</v>
      </c>
      <c r="B119" s="49" t="s">
        <v>152</v>
      </c>
      <c r="C119" s="35">
        <f>C120</f>
        <v>14554</v>
      </c>
    </row>
    <row r="120" spans="1:3" ht="57" customHeight="1">
      <c r="A120" s="31" t="s">
        <v>25</v>
      </c>
      <c r="B120" s="44" t="s">
        <v>151</v>
      </c>
      <c r="C120" s="24">
        <v>14554</v>
      </c>
    </row>
    <row r="121" spans="1:3" ht="66" customHeight="1">
      <c r="A121" s="34" t="s">
        <v>169</v>
      </c>
      <c r="B121" s="49" t="s">
        <v>170</v>
      </c>
      <c r="C121" s="33">
        <f>C122</f>
        <v>1923</v>
      </c>
    </row>
    <row r="122" spans="1:3" ht="69" customHeight="1">
      <c r="A122" s="31" t="s">
        <v>171</v>
      </c>
      <c r="B122" s="42" t="s">
        <v>172</v>
      </c>
      <c r="C122" s="33">
        <v>1923</v>
      </c>
    </row>
    <row r="123" spans="1:3" ht="42" customHeight="1">
      <c r="A123" s="5" t="s">
        <v>118</v>
      </c>
      <c r="B123" s="50" t="s">
        <v>119</v>
      </c>
      <c r="C123" s="24">
        <f>C124</f>
        <v>13802</v>
      </c>
    </row>
    <row r="124" spans="1:3" ht="46.5" customHeight="1">
      <c r="A124" s="31" t="s">
        <v>88</v>
      </c>
      <c r="B124" s="25" t="s">
        <v>87</v>
      </c>
      <c r="C124" s="24">
        <v>13802</v>
      </c>
    </row>
    <row r="125" spans="1:3" ht="27.75" customHeight="1">
      <c r="A125" s="31" t="s">
        <v>186</v>
      </c>
      <c r="B125" s="44" t="s">
        <v>187</v>
      </c>
      <c r="C125" s="24">
        <f>C126</f>
        <v>2561</v>
      </c>
    </row>
    <row r="126" spans="1:3" ht="31.5" customHeight="1">
      <c r="A126" s="31" t="s">
        <v>178</v>
      </c>
      <c r="B126" s="44" t="s">
        <v>179</v>
      </c>
      <c r="C126" s="24">
        <v>2561</v>
      </c>
    </row>
    <row r="127" spans="1:3" ht="13.5">
      <c r="A127" s="31" t="s">
        <v>120</v>
      </c>
      <c r="B127" s="46" t="s">
        <v>121</v>
      </c>
      <c r="C127" s="24">
        <f>C128</f>
        <v>601548</v>
      </c>
    </row>
    <row r="128" spans="1:3" s="1" customFormat="1" ht="23.25" customHeight="1">
      <c r="A128" s="31" t="s">
        <v>26</v>
      </c>
      <c r="B128" s="46" t="s">
        <v>164</v>
      </c>
      <c r="C128" s="24">
        <f>C129+C130+C131</f>
        <v>601548</v>
      </c>
    </row>
    <row r="129" spans="1:3" s="1" customFormat="1" ht="124.5" customHeight="1">
      <c r="A129" s="31"/>
      <c r="B129" s="46" t="s">
        <v>165</v>
      </c>
      <c r="C129" s="24">
        <v>408009</v>
      </c>
    </row>
    <row r="130" spans="1:3" s="1" customFormat="1" ht="96" customHeight="1">
      <c r="A130" s="31"/>
      <c r="B130" s="46" t="s">
        <v>166</v>
      </c>
      <c r="C130" s="24">
        <v>185255</v>
      </c>
    </row>
    <row r="131" spans="1:3" s="1" customFormat="1" ht="56.25" customHeight="1">
      <c r="A131" s="31"/>
      <c r="B131" s="46" t="s">
        <v>167</v>
      </c>
      <c r="C131" s="24">
        <v>8284</v>
      </c>
    </row>
    <row r="132" spans="1:3" s="1" customFormat="1" ht="17.25" customHeight="1">
      <c r="A132" s="11" t="s">
        <v>36</v>
      </c>
      <c r="B132" s="47" t="s">
        <v>37</v>
      </c>
      <c r="C132" s="12">
        <f>+C135+C133+C143+C139+C141+C137</f>
        <v>171946.6</v>
      </c>
    </row>
    <row r="133" spans="1:3" s="1" customFormat="1" ht="44.25" customHeight="1">
      <c r="A133" s="31" t="s">
        <v>194</v>
      </c>
      <c r="B133" s="46" t="s">
        <v>195</v>
      </c>
      <c r="C133" s="24">
        <f>C134</f>
        <v>1750</v>
      </c>
    </row>
    <row r="134" spans="1:3" s="1" customFormat="1" ht="44.25" customHeight="1">
      <c r="A134" s="31" t="s">
        <v>196</v>
      </c>
      <c r="B134" s="46" t="s">
        <v>197</v>
      </c>
      <c r="C134" s="24">
        <v>1750</v>
      </c>
    </row>
    <row r="135" spans="1:3" s="1" customFormat="1" ht="41.25" customHeight="1">
      <c r="A135" s="34" t="s">
        <v>123</v>
      </c>
      <c r="B135" s="49" t="s">
        <v>122</v>
      </c>
      <c r="C135" s="35">
        <f>C136</f>
        <v>32743</v>
      </c>
    </row>
    <row r="136" spans="1:3" s="1" customFormat="1" ht="57.75" customHeight="1">
      <c r="A136" s="31" t="s">
        <v>34</v>
      </c>
      <c r="B136" s="46" t="s">
        <v>35</v>
      </c>
      <c r="C136" s="24">
        <v>32743</v>
      </c>
    </row>
    <row r="137" spans="1:3" s="1" customFormat="1" ht="40.5" customHeight="1">
      <c r="A137" s="31" t="s">
        <v>234</v>
      </c>
      <c r="B137" s="49" t="s">
        <v>235</v>
      </c>
      <c r="C137" s="33">
        <f>C138</f>
        <v>28.6</v>
      </c>
    </row>
    <row r="138" spans="1:3" s="1" customFormat="1" ht="33.75" customHeight="1">
      <c r="A138" s="31" t="s">
        <v>233</v>
      </c>
      <c r="B138" s="44" t="s">
        <v>232</v>
      </c>
      <c r="C138" s="33">
        <v>28.6</v>
      </c>
    </row>
    <row r="139" spans="1:3" s="1" customFormat="1" ht="42" customHeight="1">
      <c r="A139" s="72" t="s">
        <v>224</v>
      </c>
      <c r="B139" s="68" t="s">
        <v>227</v>
      </c>
      <c r="C139" s="35">
        <f>C140</f>
        <v>100</v>
      </c>
    </row>
    <row r="140" spans="1:3" s="1" customFormat="1" ht="45.75" customHeight="1">
      <c r="A140" s="73" t="s">
        <v>220</v>
      </c>
      <c r="B140" s="67" t="s">
        <v>225</v>
      </c>
      <c r="C140" s="24">
        <v>100</v>
      </c>
    </row>
    <row r="141" spans="1:3" s="1" customFormat="1" ht="42" customHeight="1">
      <c r="A141" s="73" t="s">
        <v>223</v>
      </c>
      <c r="B141" s="68" t="s">
        <v>226</v>
      </c>
      <c r="C141" s="24">
        <f>C142</f>
        <v>50</v>
      </c>
    </row>
    <row r="142" spans="1:3" s="1" customFormat="1" ht="42" customHeight="1">
      <c r="A142" s="73" t="s">
        <v>222</v>
      </c>
      <c r="B142" s="67" t="s">
        <v>221</v>
      </c>
      <c r="C142" s="24">
        <v>50</v>
      </c>
    </row>
    <row r="143" spans="1:3" s="1" customFormat="1" ht="22.5" customHeight="1">
      <c r="A143" s="31" t="s">
        <v>198</v>
      </c>
      <c r="B143" s="46" t="s">
        <v>199</v>
      </c>
      <c r="C143" s="24">
        <v>137275</v>
      </c>
    </row>
    <row r="144" spans="1:3" s="1" customFormat="1" ht="28.5" customHeight="1">
      <c r="A144" s="31" t="s">
        <v>200</v>
      </c>
      <c r="B144" s="46" t="s">
        <v>201</v>
      </c>
      <c r="C144" s="24">
        <v>137275</v>
      </c>
    </row>
    <row r="145" spans="1:3" s="1" customFormat="1" ht="13.5">
      <c r="A145" s="19"/>
      <c r="B145" s="51" t="s">
        <v>55</v>
      </c>
      <c r="C145" s="12">
        <f>SUM(C6+C72)</f>
        <v>2112241.21</v>
      </c>
    </row>
    <row r="146" spans="2:3" ht="15">
      <c r="B146" s="52"/>
      <c r="C146" s="54"/>
    </row>
    <row r="147" spans="2:3" ht="15">
      <c r="B147" s="52"/>
      <c r="C147" s="55"/>
    </row>
    <row r="148" spans="2:3" ht="15">
      <c r="B148" s="52"/>
      <c r="C148" s="55"/>
    </row>
    <row r="149" spans="2:3" ht="15">
      <c r="B149" s="52"/>
      <c r="C149" s="55"/>
    </row>
    <row r="150" spans="2:3" ht="15">
      <c r="B150" s="52"/>
      <c r="C150" s="55"/>
    </row>
    <row r="151" spans="2:3" ht="15">
      <c r="B151" s="52"/>
      <c r="C151" s="55"/>
    </row>
    <row r="152" spans="2:3" ht="15">
      <c r="B152" s="52"/>
      <c r="C152" s="55"/>
    </row>
    <row r="153" spans="2:3" ht="15">
      <c r="B153" s="52"/>
      <c r="C153" s="55"/>
    </row>
    <row r="154" spans="2:3" ht="15">
      <c r="B154" s="52"/>
      <c r="C154" s="55"/>
    </row>
    <row r="155" spans="2:3" ht="15">
      <c r="B155" s="52"/>
      <c r="C155" s="55"/>
    </row>
  </sheetData>
  <sheetProtection/>
  <mergeCells count="3">
    <mergeCell ref="B2:C2"/>
    <mergeCell ref="A3:B3"/>
    <mergeCell ref="B1:C1"/>
  </mergeCells>
  <hyperlinks>
    <hyperlink ref="B69" r:id="rId1" display="consultantplus://offline/ref=3F21944224416B92A1AD6FEE82BE2680F844237B4B3A101C2EA43474BE142F46E5D4754577B6m5DBI"/>
  </hyperlinks>
  <printOptions/>
  <pageMargins left="0.5905511811023623" right="0.3937007874015748" top="0.5905511811023623" bottom="0.5905511811023623" header="0.31496062992125984" footer="0.5118110236220472"/>
  <pageSetup fitToHeight="0" fitToWidth="1" horizontalDpi="600" verticalDpi="600" orientation="portrait" paperSize="9" scale="83" r:id="rId2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Самошина СС</cp:lastModifiedBy>
  <cp:lastPrinted>2016-10-12T08:00:38Z</cp:lastPrinted>
  <dcterms:created xsi:type="dcterms:W3CDTF">2002-11-05T07:56:12Z</dcterms:created>
  <dcterms:modified xsi:type="dcterms:W3CDTF">2016-10-12T08:00:42Z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